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02_Formulare_Antragstellung\"/>
    </mc:Choice>
  </mc:AlternateContent>
  <bookViews>
    <workbookView xWindow="14400" yWindow="0" windowWidth="14400" windowHeight="15600"/>
  </bookViews>
  <sheets>
    <sheet name="VZÄ Berechnung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E11" i="1" s="1"/>
  <c r="G17" i="1" l="1"/>
  <c r="F17" i="1"/>
  <c r="D18" i="1"/>
  <c r="F11" i="1"/>
  <c r="F16" i="1" l="1"/>
  <c r="F18" i="1" s="1"/>
  <c r="G16" i="1"/>
</calcChain>
</file>

<file path=xl/sharedStrings.xml><?xml version="1.0" encoding="utf-8"?>
<sst xmlns="http://schemas.openxmlformats.org/spreadsheetml/2006/main" count="14" uniqueCount="12">
  <si>
    <t>VZÄ Berechnung</t>
  </si>
  <si>
    <t>Anzahl Kurse</t>
  </si>
  <si>
    <t>Quartale</t>
  </si>
  <si>
    <t>VZÄ</t>
  </si>
  <si>
    <t>Koordination</t>
  </si>
  <si>
    <t>Verwaltung</t>
  </si>
  <si>
    <t>VZÄ-Wert</t>
  </si>
  <si>
    <t>Gesamt</t>
  </si>
  <si>
    <t>Vollzeitgehalt (jährl. AG-Brutto)</t>
  </si>
  <si>
    <t>VZÄ abhängiges Gehalt</t>
  </si>
  <si>
    <t>maximal förderfähiges AG-Brutto</t>
  </si>
  <si>
    <t>Bitte tragen Sie in die gelben Felder die entsprechenden Daten ein.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</si>
</sst>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36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3" fillId="0" borderId="0" xfId="0" applyFont="1"/>
    <xf numFmtId="1" fontId="1" fillId="2" borderId="5" xfId="0" applyNumberFormat="1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Protection="1">
      <protection locked="0"/>
    </xf>
    <xf numFmtId="0" fontId="1" fillId="2" borderId="5" xfId="0" applyFont="1" applyFill="1" applyBorder="1" applyProtection="1">
      <protection locked="0"/>
    </xf>
    <xf numFmtId="0" fontId="0" fillId="0" borderId="1" xfId="0" applyBorder="1"/>
    <xf numFmtId="0" fontId="2" fillId="0" borderId="2" xfId="0" applyFont="1" applyBorder="1"/>
    <xf numFmtId="0" fontId="2" fillId="0" borderId="8" xfId="0" applyFont="1" applyBorder="1"/>
    <xf numFmtId="0" fontId="2" fillId="0" borderId="4" xfId="0" applyFont="1" applyBorder="1"/>
    <xf numFmtId="0" fontId="2" fillId="0" borderId="10" xfId="0" applyFont="1" applyBorder="1"/>
    <xf numFmtId="165" fontId="2" fillId="0" borderId="12" xfId="0" applyNumberFormat="1" applyFont="1" applyBorder="1"/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165" fontId="2" fillId="0" borderId="11" xfId="0" applyNumberFormat="1" applyFont="1" applyBorder="1"/>
    <xf numFmtId="0" fontId="5" fillId="0" borderId="0" xfId="0" applyFont="1"/>
    <xf numFmtId="44" fontId="1" fillId="2" borderId="7" xfId="1" applyFont="1" applyFill="1" applyBorder="1" applyProtection="1">
      <protection locked="0"/>
    </xf>
    <xf numFmtId="0" fontId="5" fillId="0" borderId="0" xfId="0" applyFont="1" applyProtection="1">
      <protection hidden="1"/>
    </xf>
    <xf numFmtId="44" fontId="1" fillId="2" borderId="5" xfId="1" applyFont="1" applyFill="1" applyBorder="1" applyProtection="1">
      <protection locked="0"/>
    </xf>
    <xf numFmtId="0" fontId="3" fillId="3" borderId="13" xfId="0" applyFont="1" applyFill="1" applyBorder="1"/>
    <xf numFmtId="44" fontId="3" fillId="3" borderId="14" xfId="1" applyFont="1" applyFill="1" applyBorder="1"/>
    <xf numFmtId="0" fontId="3" fillId="3" borderId="15" xfId="0" applyFont="1" applyFill="1" applyBorder="1"/>
    <xf numFmtId="44" fontId="3" fillId="3" borderId="16" xfId="1" applyFont="1" applyFill="1" applyBorder="1"/>
    <xf numFmtId="0" fontId="2" fillId="0" borderId="0" xfId="0" applyFont="1" applyAlignment="1">
      <alignment horizontal="center" wrapText="1"/>
    </xf>
    <xf numFmtId="165" fontId="2" fillId="0" borderId="0" xfId="0" applyNumberFormat="1" applyFont="1"/>
    <xf numFmtId="165" fontId="2" fillId="0" borderId="9" xfId="0" applyNumberFormat="1" applyFont="1" applyBorder="1" applyProtection="1">
      <protection hidden="1"/>
    </xf>
    <xf numFmtId="165" fontId="2" fillId="0" borderId="6" xfId="0" applyNumberFormat="1" applyFont="1" applyBorder="1" applyProtection="1">
      <protection hidden="1"/>
    </xf>
    <xf numFmtId="0" fontId="0" fillId="4" borderId="0" xfId="0" applyFill="1"/>
    <xf numFmtId="0" fontId="6" fillId="4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7" fillId="3" borderId="17" xfId="0" applyFont="1" applyFill="1" applyBorder="1" applyAlignment="1">
      <alignment horizontal="left"/>
    </xf>
    <xf numFmtId="0" fontId="7" fillId="3" borderId="18" xfId="0" applyFont="1" applyFill="1" applyBorder="1" applyAlignment="1">
      <alignment horizontal="left"/>
    </xf>
    <xf numFmtId="0" fontId="0" fillId="6" borderId="0" xfId="0" applyFill="1" applyAlignment="1">
      <alignment horizontal="center"/>
    </xf>
    <xf numFmtId="0" fontId="9" fillId="6" borderId="0" xfId="0" applyFont="1" applyFill="1" applyAlignment="1">
      <alignment horizontal="center" vertical="center"/>
    </xf>
    <xf numFmtId="164" fontId="2" fillId="5" borderId="6" xfId="0" applyNumberFormat="1" applyFont="1" applyFill="1" applyBorder="1" applyAlignment="1" applyProtection="1">
      <alignment horizontal="center" vertical="center"/>
      <protection hidden="1"/>
    </xf>
    <xf numFmtId="0" fontId="1" fillId="5" borderId="11" xfId="0" applyFont="1" applyFill="1" applyBorder="1" applyProtection="1">
      <protection hidden="1"/>
    </xf>
  </cellXfs>
  <cellStyles count="2">
    <cellStyle name="Standard" xfId="0" builtinId="0"/>
    <cellStyle name="Währung" xfId="1" builtinId="4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84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topLeftCell="A4" workbookViewId="0">
      <selection activeCell="D16" sqref="D16"/>
    </sheetView>
  </sheetViews>
  <sheetFormatPr baseColWidth="10" defaultRowHeight="15" x14ac:dyDescent="0.25"/>
  <cols>
    <col min="1" max="1" width="4.140625" customWidth="1"/>
    <col min="2" max="2" width="4.7109375" customWidth="1"/>
    <col min="3" max="3" width="24" customWidth="1"/>
    <col min="4" max="4" width="24.7109375" customWidth="1"/>
    <col min="5" max="5" width="31.5703125" customWidth="1"/>
    <col min="6" max="6" width="36" customWidth="1"/>
    <col min="7" max="7" width="5.7109375" customWidth="1"/>
    <col min="8" max="8" width="5.42578125" customWidth="1"/>
    <col min="9" max="10" width="2.85546875" customWidth="1"/>
  </cols>
  <sheetData>
    <row r="1" spans="1:13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13" ht="31.5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</row>
    <row r="4" spans="1:13" ht="25.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</row>
    <row r="5" spans="1:13" ht="18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</row>
    <row r="6" spans="1:13" ht="12.75" customHeight="1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</row>
    <row r="7" spans="1:13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</row>
    <row r="8" spans="1:13" x14ac:dyDescent="0.25">
      <c r="A8" s="30"/>
      <c r="B8" s="30"/>
      <c r="C8" s="31" t="s">
        <v>11</v>
      </c>
      <c r="D8" s="31"/>
      <c r="E8" s="31"/>
      <c r="F8" s="30"/>
      <c r="G8" s="30"/>
      <c r="H8" s="30"/>
      <c r="I8" s="30"/>
      <c r="J8" s="30"/>
    </row>
    <row r="10" spans="1:13" ht="23.25" x14ac:dyDescent="0.25">
      <c r="C10" s="1" t="s">
        <v>1</v>
      </c>
      <c r="D10" s="2" t="s">
        <v>2</v>
      </c>
      <c r="E10" s="4" t="s">
        <v>3</v>
      </c>
    </row>
    <row r="11" spans="1:13" ht="23.25" x14ac:dyDescent="0.25">
      <c r="C11" s="3">
        <v>1</v>
      </c>
      <c r="D11" s="6">
        <v>2</v>
      </c>
      <c r="E11" s="37">
        <f>ROUND(D12,1)</f>
        <v>0.2</v>
      </c>
      <c r="F11" s="20" t="str">
        <f>IF(E11&gt;3,"maximal zulässig ist ein  VZÄ von 3,0!","")</f>
        <v/>
      </c>
      <c r="G11" s="20"/>
      <c r="H11" s="18"/>
      <c r="I11" s="18"/>
    </row>
    <row r="12" spans="1:13" x14ac:dyDescent="0.25">
      <c r="D12" s="32">
        <f>C11*0.3/D11</f>
        <v>0.15</v>
      </c>
    </row>
    <row r="14" spans="1:13" ht="18.75" customHeight="1" x14ac:dyDescent="0.25"/>
    <row r="15" spans="1:13" ht="61.5" customHeight="1" x14ac:dyDescent="0.35">
      <c r="C15" s="9"/>
      <c r="D15" s="10" t="s">
        <v>6</v>
      </c>
      <c r="E15" s="16" t="s">
        <v>8</v>
      </c>
      <c r="F15" s="15" t="s">
        <v>9</v>
      </c>
      <c r="G15" s="26"/>
      <c r="H15" s="26"/>
      <c r="I15" s="26"/>
    </row>
    <row r="16" spans="1:13" ht="23.25" x14ac:dyDescent="0.35">
      <c r="C16" s="11" t="s">
        <v>4</v>
      </c>
      <c r="D16" s="7">
        <v>0.6</v>
      </c>
      <c r="E16" s="19">
        <v>69342</v>
      </c>
      <c r="F16" s="28">
        <f>IF(D11=1,"0,25",IF(D11=2,"0,5",IF(D11=3,"0,75",IF(D11=4,"1"))))*E16*D16</f>
        <v>20802.599999999999</v>
      </c>
      <c r="G16" s="20" t="str">
        <f>IF(E16&gt;69342,"maximal förderfähiges AG-Brutto beträgt 69.342,00€ jährlich!","")</f>
        <v/>
      </c>
      <c r="H16" s="20"/>
      <c r="K16" s="18"/>
      <c r="L16" s="18"/>
      <c r="M16" s="18"/>
    </row>
    <row r="17" spans="1:10" ht="23.25" x14ac:dyDescent="0.35">
      <c r="C17" s="12" t="s">
        <v>5</v>
      </c>
      <c r="D17" s="8">
        <v>0.1</v>
      </c>
      <c r="E17" s="21">
        <v>64649</v>
      </c>
      <c r="F17" s="29">
        <f>IF(D11=1,"0,25",IF(D11=2,"0,5",IF(D11=3,"0,75",IF(D11=4,"1"))))*E17*D17</f>
        <v>3232.4500000000003</v>
      </c>
      <c r="G17" s="20" t="str">
        <f>IF(E17&gt;64649,"maximal förderfähiges AG-Brutto beträgt 64.649,00€ jährlich!","")</f>
        <v/>
      </c>
      <c r="I17" s="20"/>
    </row>
    <row r="18" spans="1:10" ht="23.25" x14ac:dyDescent="0.35">
      <c r="C18" s="13" t="s">
        <v>7</v>
      </c>
      <c r="D18" s="38">
        <f>D16+D17</f>
        <v>0.7</v>
      </c>
      <c r="E18" s="17"/>
      <c r="F18" s="14">
        <f>SUM(F16:F17)</f>
        <v>24035.05</v>
      </c>
      <c r="G18" s="27"/>
      <c r="H18" s="27"/>
      <c r="I18" s="27"/>
    </row>
    <row r="19" spans="1:10" ht="15.75" x14ac:dyDescent="0.25">
      <c r="D19" s="5"/>
    </row>
    <row r="21" spans="1:10" ht="15.75" thickBot="1" x14ac:dyDescent="0.3"/>
    <row r="22" spans="1:10" ht="19.5" thickBot="1" x14ac:dyDescent="0.35">
      <c r="C22" s="33" t="s">
        <v>10</v>
      </c>
      <c r="D22" s="34"/>
    </row>
    <row r="23" spans="1:10" ht="15.75" x14ac:dyDescent="0.25">
      <c r="C23" s="22" t="s">
        <v>4</v>
      </c>
      <c r="D23" s="23">
        <v>69342</v>
      </c>
    </row>
    <row r="24" spans="1:10" ht="15.75" x14ac:dyDescent="0.25">
      <c r="C24" s="24" t="s">
        <v>5</v>
      </c>
      <c r="D24" s="25">
        <v>64649</v>
      </c>
    </row>
    <row r="26" spans="1:10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</row>
    <row r="27" spans="1:10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</row>
  </sheetData>
  <sheetProtection algorithmName="SHA-512" hashValue="oDcMfvzhKdIwTJ2tkx4G7dUOjI6s6skyCt7fdH83TZWs83usgvGGgpLf+U7CNVSK66MKsBTFL+AzecH/SoXivw==" saltValue="zYvCBRkLSJDMz42GT1Zqfw==" spinCount="100000" sheet="1" objects="1" scenarios="1"/>
  <protectedRanges>
    <protectedRange sqref="D16:E17" name="Bereich1"/>
  </protectedRanges>
  <mergeCells count="3">
    <mergeCell ref="C22:D22"/>
    <mergeCell ref="A26:J28"/>
    <mergeCell ref="A1:J6"/>
  </mergeCells>
  <conditionalFormatting sqref="D18">
    <cfRule type="cellIs" dxfId="0" priority="3" operator="greaterThan">
      <formula>"E11"</formula>
    </cfRule>
    <cfRule type="cellIs" dxfId="1" priority="2" operator="greaterThan">
      <formula>"E11"</formula>
    </cfRule>
    <cfRule type="cellIs" dxfId="2" priority="1" operator="greaterThan">
      <formula>E11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VZÄ Berechnung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Hofmann, Andreas</dc:creator>
  <cp:lastModifiedBy>Dietrich, Claudia</cp:lastModifiedBy>
  <cp:lastPrinted>2023-10-06T08:43:27Z</cp:lastPrinted>
  <dcterms:created xsi:type="dcterms:W3CDTF">2023-09-07T06:31:04Z</dcterms:created>
  <dcterms:modified xsi:type="dcterms:W3CDTF">2024-12-10T13:16:42Z</dcterms:modified>
</cp:coreProperties>
</file>